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486ACB8B-18EE-419F-881E-75A72D293DEC}" xr6:coauthVersionLast="47" xr6:coauthVersionMax="47" xr10:uidLastSave="{00000000-0000-0000-0000-000000000000}"/>
  <bookViews>
    <workbookView xWindow="-120" yWindow="-120" windowWidth="20730" windowHeight="11160" xr2:uid="{EFC01C68-9577-4159-A095-8E180A0B46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" i="1" l="1"/>
  <c r="F62" i="1"/>
  <c r="E62" i="1"/>
  <c r="D62" i="1"/>
  <c r="C62" i="1"/>
  <c r="B62" i="1"/>
  <c r="K62" i="1"/>
  <c r="K61" i="1"/>
  <c r="J62" i="1"/>
  <c r="K49" i="1"/>
  <c r="K50" i="1"/>
  <c r="K45" i="1"/>
  <c r="K46" i="1"/>
  <c r="K47" i="1"/>
  <c r="K48" i="1"/>
  <c r="K44" i="1"/>
  <c r="K43" i="1"/>
  <c r="K40" i="1"/>
  <c r="J42" i="1"/>
  <c r="J41" i="1"/>
  <c r="J40" i="1"/>
  <c r="J39" i="1"/>
  <c r="J38" i="1"/>
  <c r="J37" i="1"/>
  <c r="J36" i="1"/>
  <c r="K35" i="1"/>
  <c r="J34" i="1"/>
  <c r="J33" i="1"/>
  <c r="I61" i="1"/>
  <c r="I60" i="1"/>
  <c r="H60" i="1"/>
  <c r="H59" i="1"/>
  <c r="H55" i="1"/>
  <c r="H56" i="1"/>
  <c r="H57" i="1"/>
  <c r="H58" i="1"/>
  <c r="H54" i="1"/>
  <c r="H53" i="1"/>
  <c r="I52" i="1"/>
  <c r="I51" i="1"/>
  <c r="F60" i="1"/>
  <c r="G59" i="1"/>
  <c r="F59" i="1"/>
  <c r="F58" i="1"/>
  <c r="F57" i="1"/>
  <c r="F56" i="1"/>
  <c r="F55" i="1"/>
  <c r="F54" i="1"/>
  <c r="F53" i="1"/>
  <c r="G52" i="1"/>
  <c r="G51" i="1"/>
  <c r="G50" i="1"/>
  <c r="G49" i="1"/>
  <c r="G48" i="1"/>
  <c r="G47" i="1"/>
  <c r="G46" i="1"/>
  <c r="G45" i="1"/>
  <c r="G44" i="1"/>
  <c r="G43" i="1"/>
  <c r="F42" i="1"/>
  <c r="F41" i="1"/>
  <c r="G40" i="1"/>
  <c r="F40" i="1"/>
  <c r="F39" i="1"/>
  <c r="F38" i="1"/>
  <c r="F37" i="1"/>
  <c r="F36" i="1"/>
  <c r="F34" i="1"/>
  <c r="F33" i="1"/>
  <c r="G35" i="1"/>
  <c r="O29" i="1"/>
  <c r="O19" i="1"/>
  <c r="N8" i="1"/>
  <c r="O15" i="1" s="1"/>
  <c r="O21" i="1" s="1"/>
  <c r="I17" i="1"/>
  <c r="I12" i="1"/>
  <c r="I5" i="1"/>
  <c r="I13" i="1" s="1"/>
  <c r="I19" i="1" s="1"/>
  <c r="H24" i="1" l="1"/>
  <c r="H25" i="1" s="1"/>
  <c r="M34" i="1"/>
  <c r="N34" i="1" s="1"/>
  <c r="O35" i="1" s="1"/>
  <c r="O37" i="1" s="1"/>
  <c r="I62" i="1" l="1"/>
</calcChain>
</file>

<file path=xl/sharedStrings.xml><?xml version="1.0" encoding="utf-8"?>
<sst xmlns="http://schemas.openxmlformats.org/spreadsheetml/2006/main" count="123" uniqueCount="92">
  <si>
    <t>Adjusting entries</t>
  </si>
  <si>
    <t>Depreciation Equipment</t>
  </si>
  <si>
    <t>Accumulated Depreciation</t>
  </si>
  <si>
    <t>Debit</t>
  </si>
  <si>
    <t>Credit</t>
  </si>
  <si>
    <t>Bad debts</t>
  </si>
  <si>
    <t>Allow. Uncollectible debt</t>
  </si>
  <si>
    <t>Wage expense</t>
  </si>
  <si>
    <t>Wage payable</t>
  </si>
  <si>
    <t>Interest Expense</t>
  </si>
  <si>
    <t>Interest Payable</t>
  </si>
  <si>
    <t>Interest receivable</t>
  </si>
  <si>
    <t>Interest Revenue</t>
  </si>
  <si>
    <t>Prepaid insurance</t>
  </si>
  <si>
    <t>Insurance expense</t>
  </si>
  <si>
    <t>Supplies expense</t>
  </si>
  <si>
    <t>Supplies inventory</t>
  </si>
  <si>
    <t>Cash</t>
  </si>
  <si>
    <t>Unearned revenue</t>
  </si>
  <si>
    <t>Rent expense</t>
  </si>
  <si>
    <t>Prepaid rent</t>
  </si>
  <si>
    <t xml:space="preserve">Wilson Company Income Statement </t>
  </si>
  <si>
    <t>Sales Revenue</t>
  </si>
  <si>
    <t>less: cost of goods sold</t>
  </si>
  <si>
    <t>Gross margin</t>
  </si>
  <si>
    <t>less: operating expenses</t>
  </si>
  <si>
    <t>Depreciation expense</t>
  </si>
  <si>
    <t>Bad debt expense</t>
  </si>
  <si>
    <t>Net operating income</t>
  </si>
  <si>
    <t>Non operating items</t>
  </si>
  <si>
    <t>Interest expense</t>
  </si>
  <si>
    <t>Interest revenue</t>
  </si>
  <si>
    <t>Net income</t>
  </si>
  <si>
    <t>Wilson Company</t>
  </si>
  <si>
    <t>Classified Balance Sheet</t>
  </si>
  <si>
    <t>Assets</t>
  </si>
  <si>
    <t>Current Assets</t>
  </si>
  <si>
    <t>Receivables</t>
  </si>
  <si>
    <t>less: Allowance for Uncollectibles</t>
  </si>
  <si>
    <t>Supplies</t>
  </si>
  <si>
    <t>Inventory</t>
  </si>
  <si>
    <t>Note receivable</t>
  </si>
  <si>
    <t>Total  Current Assets</t>
  </si>
  <si>
    <t>Non current Assets</t>
  </si>
  <si>
    <t>Equipment</t>
  </si>
  <si>
    <t>Total Assets</t>
  </si>
  <si>
    <t>Total Liabilities and Equity</t>
  </si>
  <si>
    <t>Liabilities</t>
  </si>
  <si>
    <t>Accounts Payable</t>
  </si>
  <si>
    <t>wage payable</t>
  </si>
  <si>
    <t>Note payable</t>
  </si>
  <si>
    <t>Interest payable</t>
  </si>
  <si>
    <t>Unearned Revenue</t>
  </si>
  <si>
    <t>Equity</t>
  </si>
  <si>
    <t>Common stock</t>
  </si>
  <si>
    <t>Retained earnings</t>
  </si>
  <si>
    <t>Add: Net Income</t>
  </si>
  <si>
    <t>Total Equity</t>
  </si>
  <si>
    <t>Statement of Retained earnings</t>
  </si>
  <si>
    <t>Opening balance</t>
  </si>
  <si>
    <t>Add: Net income</t>
  </si>
  <si>
    <t>Wilson Company  adjustinng entries</t>
  </si>
  <si>
    <t>10 column worksheet formula</t>
  </si>
  <si>
    <t>Account</t>
  </si>
  <si>
    <t>All. Uncollectible</t>
  </si>
  <si>
    <t>Suplies</t>
  </si>
  <si>
    <t>Note Receivable</t>
  </si>
  <si>
    <t>Int. Receivable</t>
  </si>
  <si>
    <t>Prepaid Rent</t>
  </si>
  <si>
    <t>Prepaid Insurance</t>
  </si>
  <si>
    <t>Dep. Equipment</t>
  </si>
  <si>
    <t>Account payable</t>
  </si>
  <si>
    <t>Note Payable</t>
  </si>
  <si>
    <t>Int.payable</t>
  </si>
  <si>
    <t>Retained earning</t>
  </si>
  <si>
    <t>Sales revenue</t>
  </si>
  <si>
    <t>Int. revenue</t>
  </si>
  <si>
    <t>Cost of goods sold</t>
  </si>
  <si>
    <t>Dep. Expense</t>
  </si>
  <si>
    <t>Int. expense</t>
  </si>
  <si>
    <t>Profit</t>
  </si>
  <si>
    <t>debit</t>
  </si>
  <si>
    <t>credit</t>
  </si>
  <si>
    <t>Unadjusted trial balance</t>
  </si>
  <si>
    <t>Income statement</t>
  </si>
  <si>
    <t>Balance Sheet</t>
  </si>
  <si>
    <t>Adjusted Trial balance</t>
  </si>
  <si>
    <t>Total</t>
  </si>
  <si>
    <t>31/12/2020</t>
  </si>
  <si>
    <t>For the period ended 31 Dec 2020</t>
  </si>
  <si>
    <t>As at 31 Dec 2020</t>
  </si>
  <si>
    <t>31/12/2020 Retained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</si>
</sst>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166" fontId="0" fillId="0" borderId="0" xfId="1" applyNumberFormat="1" applyFont="1"/>
    <xf numFmtId="166" fontId="0" fillId="0" borderId="0" xfId="1" applyNumberFormat="1" applyFont="1" applyBorder="1"/>
    <xf numFmtId="0" fontId="0" fillId="0" borderId="0" xfId="0" applyBorder="1"/>
    <xf numFmtId="0" fontId="0" fillId="2" borderId="1" xfId="0" applyFill="1" applyBorder="1"/>
    <xf numFmtId="166" fontId="0" fillId="0" borderId="2" xfId="1" applyNumberFormat="1" applyFont="1" applyBorder="1"/>
    <xf numFmtId="0" fontId="0" fillId="0" borderId="3" xfId="0" applyBorder="1"/>
    <xf numFmtId="0" fontId="0" fillId="2" borderId="4" xfId="0" applyFill="1" applyBorder="1"/>
    <xf numFmtId="0" fontId="0" fillId="0" borderId="5" xfId="0" applyBorder="1"/>
    <xf numFmtId="0" fontId="0" fillId="0" borderId="4" xfId="0" applyBorder="1"/>
    <xf numFmtId="166" fontId="0" fillId="0" borderId="5" xfId="0" applyNumberFormat="1" applyBorder="1"/>
    <xf numFmtId="0" fontId="0" fillId="0" borderId="6" xfId="0" applyBorder="1"/>
    <xf numFmtId="166" fontId="0" fillId="0" borderId="7" xfId="1" applyNumberFormat="1" applyFont="1" applyBorder="1"/>
    <xf numFmtId="0" fontId="0" fillId="0" borderId="1" xfId="0" applyBorder="1"/>
    <xf numFmtId="0" fontId="0" fillId="0" borderId="2" xfId="0" applyBorder="1"/>
    <xf numFmtId="166" fontId="0" fillId="0" borderId="5" xfId="1" applyNumberFormat="1" applyFont="1" applyBorder="1"/>
    <xf numFmtId="166" fontId="0" fillId="0" borderId="8" xfId="1" applyNumberFormat="1" applyFont="1" applyBorder="1"/>
    <xf numFmtId="166" fontId="0" fillId="0" borderId="4" xfId="1" applyNumberFormat="1" applyFont="1" applyBorder="1"/>
    <xf numFmtId="166" fontId="0" fillId="0" borderId="4" xfId="1" applyNumberFormat="1" applyFont="1" applyFill="1" applyBorder="1"/>
    <xf numFmtId="166" fontId="0" fillId="2" borderId="2" xfId="1" applyNumberFormat="1" applyFont="1" applyFill="1" applyBorder="1"/>
    <xf numFmtId="166" fontId="0" fillId="0" borderId="3" xfId="1" applyNumberFormat="1" applyFont="1" applyBorder="1"/>
    <xf numFmtId="166" fontId="0" fillId="2" borderId="0" xfId="1" applyNumberFormat="1" applyFont="1" applyFill="1" applyBorder="1"/>
    <xf numFmtId="166" fontId="0" fillId="2" borderId="3" xfId="1" applyNumberFormat="1" applyFont="1" applyFill="1" applyBorder="1"/>
    <xf numFmtId="0" fontId="2" fillId="0" borderId="4" xfId="0" applyFont="1" applyBorder="1"/>
    <xf numFmtId="166" fontId="2" fillId="0" borderId="0" xfId="1" applyNumberFormat="1" applyFont="1" applyBorder="1"/>
    <xf numFmtId="166" fontId="2" fillId="0" borderId="5" xfId="0" applyNumberFormat="1" applyFont="1" applyBorder="1"/>
    <xf numFmtId="0" fontId="2" fillId="0" borderId="7" xfId="0" applyFont="1" applyBorder="1"/>
    <xf numFmtId="166" fontId="2" fillId="0" borderId="7" xfId="1" applyNumberFormat="1" applyFont="1" applyBorder="1"/>
    <xf numFmtId="166" fontId="2" fillId="0" borderId="8" xfId="0" applyNumberFormat="1" applyFont="1" applyBorder="1"/>
    <xf numFmtId="0" fontId="2" fillId="0" borderId="6" xfId="0" applyFont="1" applyBorder="1"/>
    <xf numFmtId="166" fontId="2" fillId="0" borderId="8" xfId="1" applyNumberFormat="1" applyFont="1" applyBorder="1"/>
    <xf numFmtId="166" fontId="2" fillId="0" borderId="6" xfId="0" applyNumberFormat="1" applyFont="1" applyBorder="1"/>
    <xf numFmtId="166" fontId="2" fillId="0" borderId="6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20CD-232C-4F96-9FE8-2BE75FB7E4C6}">
  <dimension ref="A1:O62"/>
  <sheetViews>
    <sheetView tabSelected="1" topLeftCell="C43" workbookViewId="0">
      <selection activeCell="K13" sqref="K13"/>
    </sheetView>
  </sheetViews>
  <sheetFormatPr defaultRowHeight="15" x14ac:dyDescent="0.25"/>
  <cols>
    <col min="1" max="1" width="17.28515625" customWidth="1"/>
    <col min="2" max="2" width="26.85546875" customWidth="1"/>
    <col min="3" max="3" width="15.7109375" style="1" customWidth="1"/>
    <col min="4" max="4" width="11.5703125" style="1" bestFit="1" customWidth="1"/>
    <col min="5" max="5" width="11.5703125" bestFit="1" customWidth="1"/>
    <col min="6" max="6" width="10" bestFit="1" customWidth="1"/>
    <col min="7" max="7" width="23.42578125" customWidth="1"/>
    <col min="8" max="8" width="11.28515625" style="1" customWidth="1"/>
    <col min="9" max="9" width="13.42578125" style="1" bestFit="1" customWidth="1"/>
    <col min="10" max="11" width="10" bestFit="1" customWidth="1"/>
    <col min="12" max="12" width="30.7109375" customWidth="1"/>
    <col min="13" max="14" width="11.5703125" style="1" bestFit="1" customWidth="1"/>
    <col min="15" max="15" width="10" bestFit="1" customWidth="1"/>
  </cols>
  <sheetData>
    <row r="1" spans="1:15" x14ac:dyDescent="0.25">
      <c r="B1" s="4" t="s">
        <v>61</v>
      </c>
      <c r="C1" s="19"/>
      <c r="D1" s="20"/>
      <c r="G1" s="4" t="s">
        <v>21</v>
      </c>
      <c r="H1" s="19"/>
      <c r="I1" s="20"/>
      <c r="L1" s="4" t="s">
        <v>33</v>
      </c>
      <c r="M1" s="5"/>
      <c r="N1" s="5"/>
      <c r="O1" s="6"/>
    </row>
    <row r="2" spans="1:15" x14ac:dyDescent="0.25">
      <c r="A2" t="s">
        <v>88</v>
      </c>
      <c r="B2" s="9" t="s">
        <v>0</v>
      </c>
      <c r="C2" s="2" t="s">
        <v>3</v>
      </c>
      <c r="D2" s="15" t="s">
        <v>4</v>
      </c>
      <c r="G2" s="7" t="s">
        <v>89</v>
      </c>
      <c r="H2" s="21"/>
      <c r="I2" s="15"/>
      <c r="L2" s="7" t="s">
        <v>34</v>
      </c>
      <c r="M2" s="2"/>
      <c r="N2" s="2"/>
      <c r="O2" s="8"/>
    </row>
    <row r="3" spans="1:15" x14ac:dyDescent="0.25">
      <c r="A3">
        <v>1</v>
      </c>
      <c r="B3" s="9" t="s">
        <v>1</v>
      </c>
      <c r="C3" s="2">
        <v>10000</v>
      </c>
      <c r="D3" s="15"/>
      <c r="G3" s="9" t="s">
        <v>22</v>
      </c>
      <c r="H3" s="2"/>
      <c r="I3" s="15">
        <v>148000</v>
      </c>
      <c r="L3" s="7" t="s">
        <v>90</v>
      </c>
      <c r="M3" s="2"/>
      <c r="N3" s="2"/>
      <c r="O3" s="8"/>
    </row>
    <row r="4" spans="1:15" x14ac:dyDescent="0.25">
      <c r="B4" s="9" t="s">
        <v>2</v>
      </c>
      <c r="C4" s="2"/>
      <c r="D4" s="15">
        <v>10000</v>
      </c>
      <c r="G4" s="9" t="s">
        <v>23</v>
      </c>
      <c r="H4" s="2"/>
      <c r="I4" s="15">
        <v>-70000</v>
      </c>
      <c r="L4" s="9" t="s">
        <v>35</v>
      </c>
      <c r="M4" s="2"/>
      <c r="N4" s="2"/>
      <c r="O4" s="8"/>
    </row>
    <row r="5" spans="1:15" x14ac:dyDescent="0.25">
      <c r="B5" s="9"/>
      <c r="C5" s="2"/>
      <c r="D5" s="15"/>
      <c r="G5" s="9" t="s">
        <v>24</v>
      </c>
      <c r="H5" s="2"/>
      <c r="I5" s="15">
        <f>SUM(I3:I4)</f>
        <v>78000</v>
      </c>
      <c r="L5" s="9" t="s">
        <v>36</v>
      </c>
      <c r="M5" s="2"/>
      <c r="N5" s="2"/>
      <c r="O5" s="8"/>
    </row>
    <row r="6" spans="1:15" x14ac:dyDescent="0.25">
      <c r="A6">
        <v>2</v>
      </c>
      <c r="B6" s="9" t="s">
        <v>5</v>
      </c>
      <c r="C6" s="2">
        <v>2500</v>
      </c>
      <c r="D6" s="15"/>
      <c r="G6" s="9" t="s">
        <v>25</v>
      </c>
      <c r="H6" s="2"/>
      <c r="I6" s="15"/>
      <c r="L6" s="9" t="s">
        <v>17</v>
      </c>
      <c r="M6" s="2"/>
      <c r="N6" s="2">
        <v>32000</v>
      </c>
      <c r="O6" s="8"/>
    </row>
    <row r="7" spans="1:15" x14ac:dyDescent="0.25">
      <c r="B7" s="9" t="s">
        <v>6</v>
      </c>
      <c r="C7" s="2"/>
      <c r="D7" s="15">
        <v>2500</v>
      </c>
      <c r="G7" s="9" t="s">
        <v>7</v>
      </c>
      <c r="H7" s="2">
        <v>20400</v>
      </c>
      <c r="I7" s="15"/>
      <c r="L7" s="9" t="s">
        <v>37</v>
      </c>
      <c r="M7" s="2">
        <v>40000</v>
      </c>
      <c r="N7" s="2"/>
      <c r="O7" s="8"/>
    </row>
    <row r="8" spans="1:15" x14ac:dyDescent="0.25">
      <c r="B8" s="9"/>
      <c r="C8" s="2"/>
      <c r="D8" s="15"/>
      <c r="G8" s="9" t="s">
        <v>19</v>
      </c>
      <c r="H8" s="2">
        <v>12000</v>
      </c>
      <c r="I8" s="15"/>
      <c r="L8" s="9" t="s">
        <v>38</v>
      </c>
      <c r="M8" s="2">
        <v>-5500</v>
      </c>
      <c r="N8" s="2">
        <f>SUM(M7:M8)</f>
        <v>34500</v>
      </c>
      <c r="O8" s="8"/>
    </row>
    <row r="9" spans="1:15" x14ac:dyDescent="0.25">
      <c r="A9">
        <v>3</v>
      </c>
      <c r="B9" s="9" t="s">
        <v>7</v>
      </c>
      <c r="C9" s="2">
        <v>1500</v>
      </c>
      <c r="D9" s="15"/>
      <c r="G9" s="9" t="s">
        <v>26</v>
      </c>
      <c r="H9" s="2">
        <v>10000</v>
      </c>
      <c r="I9" s="15"/>
      <c r="L9" s="9" t="s">
        <v>39</v>
      </c>
      <c r="M9" s="2"/>
      <c r="N9" s="2">
        <v>800</v>
      </c>
      <c r="O9" s="8"/>
    </row>
    <row r="10" spans="1:15" x14ac:dyDescent="0.25">
      <c r="B10" s="9" t="s">
        <v>8</v>
      </c>
      <c r="C10" s="2"/>
      <c r="D10" s="15">
        <v>1500</v>
      </c>
      <c r="G10" s="9" t="s">
        <v>15</v>
      </c>
      <c r="H10" s="2">
        <v>1800</v>
      </c>
      <c r="I10" s="15"/>
      <c r="L10" s="9" t="s">
        <v>40</v>
      </c>
      <c r="M10" s="2"/>
      <c r="N10" s="2">
        <v>60000</v>
      </c>
      <c r="O10" s="8"/>
    </row>
    <row r="11" spans="1:15" x14ac:dyDescent="0.25">
      <c r="B11" s="9"/>
      <c r="C11" s="2"/>
      <c r="D11" s="15"/>
      <c r="G11" s="9" t="s">
        <v>14</v>
      </c>
      <c r="H11" s="2">
        <v>2250</v>
      </c>
      <c r="I11" s="15"/>
      <c r="L11" s="9" t="s">
        <v>41</v>
      </c>
      <c r="M11" s="2"/>
      <c r="N11" s="2">
        <v>20000</v>
      </c>
      <c r="O11" s="8"/>
    </row>
    <row r="12" spans="1:15" x14ac:dyDescent="0.25">
      <c r="A12">
        <v>4</v>
      </c>
      <c r="B12" s="9" t="s">
        <v>9</v>
      </c>
      <c r="C12" s="2">
        <v>1500</v>
      </c>
      <c r="D12" s="15"/>
      <c r="G12" s="9" t="s">
        <v>27</v>
      </c>
      <c r="H12" s="2">
        <v>5500</v>
      </c>
      <c r="I12" s="15">
        <f>-SUM(H7:H12)</f>
        <v>-51950</v>
      </c>
      <c r="L12" s="9" t="s">
        <v>11</v>
      </c>
      <c r="M12" s="2"/>
      <c r="N12" s="2">
        <v>1333</v>
      </c>
      <c r="O12" s="8"/>
    </row>
    <row r="13" spans="1:15" x14ac:dyDescent="0.25">
      <c r="B13" s="9" t="s">
        <v>10</v>
      </c>
      <c r="C13" s="2"/>
      <c r="D13" s="15">
        <v>1500</v>
      </c>
      <c r="G13" s="9" t="s">
        <v>28</v>
      </c>
      <c r="H13" s="2"/>
      <c r="I13" s="15">
        <f>SUM(I5:I12)</f>
        <v>26050</v>
      </c>
      <c r="L13" s="9" t="s">
        <v>20</v>
      </c>
      <c r="M13" s="2"/>
      <c r="N13" s="2">
        <v>1000</v>
      </c>
      <c r="O13" s="8"/>
    </row>
    <row r="14" spans="1:15" x14ac:dyDescent="0.25">
      <c r="B14" s="9"/>
      <c r="C14" s="2"/>
      <c r="D14" s="15"/>
      <c r="G14" s="9"/>
      <c r="H14" s="2"/>
      <c r="I14" s="15"/>
      <c r="L14" s="9" t="s">
        <v>13</v>
      </c>
      <c r="M14" s="2"/>
      <c r="N14" s="2">
        <v>3750</v>
      </c>
      <c r="O14" s="8"/>
    </row>
    <row r="15" spans="1:15" x14ac:dyDescent="0.25">
      <c r="A15">
        <v>5</v>
      </c>
      <c r="B15" s="9" t="s">
        <v>11</v>
      </c>
      <c r="C15" s="2">
        <v>1333</v>
      </c>
      <c r="D15" s="15"/>
      <c r="G15" s="9" t="s">
        <v>29</v>
      </c>
      <c r="H15" s="2"/>
      <c r="I15" s="15"/>
      <c r="L15" s="9" t="s">
        <v>42</v>
      </c>
      <c r="M15" s="2"/>
      <c r="N15" s="2"/>
      <c r="O15" s="10">
        <f>SUM(N6:N14)</f>
        <v>153383</v>
      </c>
    </row>
    <row r="16" spans="1:15" x14ac:dyDescent="0.25">
      <c r="B16" s="9" t="s">
        <v>12</v>
      </c>
      <c r="C16" s="2"/>
      <c r="D16" s="15">
        <v>1333</v>
      </c>
      <c r="G16" s="9" t="s">
        <v>30</v>
      </c>
      <c r="H16" s="2">
        <v>1500</v>
      </c>
      <c r="I16" s="15"/>
      <c r="L16" s="9"/>
      <c r="M16" s="2"/>
      <c r="N16" s="2"/>
      <c r="O16" s="8"/>
    </row>
    <row r="17" spans="1:15" x14ac:dyDescent="0.25">
      <c r="B17" s="9"/>
      <c r="C17" s="2"/>
      <c r="D17" s="15"/>
      <c r="G17" s="9" t="s">
        <v>31</v>
      </c>
      <c r="H17" s="2">
        <v>-1333</v>
      </c>
      <c r="I17" s="15">
        <f>-SUM(H16:H17)</f>
        <v>-167</v>
      </c>
      <c r="L17" s="9" t="s">
        <v>43</v>
      </c>
      <c r="M17" s="2"/>
      <c r="N17" s="2"/>
      <c r="O17" s="8"/>
    </row>
    <row r="18" spans="1:15" x14ac:dyDescent="0.25">
      <c r="A18">
        <v>6</v>
      </c>
      <c r="B18" s="9" t="s">
        <v>13</v>
      </c>
      <c r="C18" s="2">
        <v>3750</v>
      </c>
      <c r="D18" s="15"/>
      <c r="G18" s="9"/>
      <c r="H18" s="2"/>
      <c r="I18" s="15"/>
      <c r="L18" s="9" t="s">
        <v>44</v>
      </c>
      <c r="M18" s="2">
        <v>80000</v>
      </c>
      <c r="N18" s="2"/>
      <c r="O18" s="8"/>
    </row>
    <row r="19" spans="1:15" ht="15.75" thickBot="1" x14ac:dyDescent="0.3">
      <c r="B19" s="9" t="s">
        <v>14</v>
      </c>
      <c r="C19" s="2"/>
      <c r="D19" s="15">
        <v>3750</v>
      </c>
      <c r="G19" s="29" t="s">
        <v>32</v>
      </c>
      <c r="H19" s="27"/>
      <c r="I19" s="30">
        <f>SUM(I13:I17)</f>
        <v>25883</v>
      </c>
      <c r="L19" s="9" t="s">
        <v>2</v>
      </c>
      <c r="M19" s="2">
        <v>-40000</v>
      </c>
      <c r="N19" s="2"/>
      <c r="O19" s="10">
        <f>SUM(M18:M19)</f>
        <v>40000</v>
      </c>
    </row>
    <row r="20" spans="1:15" x14ac:dyDescent="0.25">
      <c r="B20" s="9"/>
      <c r="C20" s="2"/>
      <c r="D20" s="15"/>
      <c r="L20" s="9"/>
      <c r="M20" s="2"/>
      <c r="N20" s="2"/>
      <c r="O20" s="8"/>
    </row>
    <row r="21" spans="1:15" ht="15.75" thickBot="1" x14ac:dyDescent="0.3">
      <c r="A21">
        <v>7</v>
      </c>
      <c r="B21" s="9" t="s">
        <v>15</v>
      </c>
      <c r="C21" s="2">
        <v>700</v>
      </c>
      <c r="D21" s="15"/>
      <c r="L21" s="23" t="s">
        <v>45</v>
      </c>
      <c r="M21" s="24"/>
      <c r="N21" s="24"/>
      <c r="O21" s="25">
        <f>SUM(O15:O19)</f>
        <v>193383</v>
      </c>
    </row>
    <row r="22" spans="1:15" x14ac:dyDescent="0.25">
      <c r="B22" s="9" t="s">
        <v>16</v>
      </c>
      <c r="C22" s="2"/>
      <c r="D22" s="15">
        <v>700</v>
      </c>
      <c r="G22" s="4" t="s">
        <v>58</v>
      </c>
      <c r="H22" s="22"/>
      <c r="L22" s="9"/>
      <c r="M22" s="2"/>
      <c r="N22" s="2"/>
      <c r="O22" s="8"/>
    </row>
    <row r="23" spans="1:15" x14ac:dyDescent="0.25">
      <c r="B23" s="9"/>
      <c r="C23" s="2"/>
      <c r="D23" s="15"/>
      <c r="G23" s="9" t="s">
        <v>59</v>
      </c>
      <c r="H23" s="15">
        <v>24500</v>
      </c>
      <c r="L23" s="9" t="s">
        <v>46</v>
      </c>
      <c r="M23" s="2"/>
      <c r="N23" s="2"/>
      <c r="O23" s="8"/>
    </row>
    <row r="24" spans="1:15" x14ac:dyDescent="0.25">
      <c r="A24">
        <v>8</v>
      </c>
      <c r="B24" s="9" t="s">
        <v>17</v>
      </c>
      <c r="C24" s="2">
        <v>2000</v>
      </c>
      <c r="D24" s="15"/>
      <c r="G24" s="9" t="s">
        <v>60</v>
      </c>
      <c r="H24" s="15">
        <f>I19</f>
        <v>25883</v>
      </c>
      <c r="L24" s="9" t="s">
        <v>47</v>
      </c>
      <c r="M24" s="2"/>
      <c r="N24" s="2"/>
      <c r="O24" s="8"/>
    </row>
    <row r="25" spans="1:15" ht="15.75" thickBot="1" x14ac:dyDescent="0.3">
      <c r="B25" s="9" t="s">
        <v>18</v>
      </c>
      <c r="C25" s="2"/>
      <c r="D25" s="15">
        <v>2000</v>
      </c>
      <c r="G25" s="11" t="s">
        <v>91</v>
      </c>
      <c r="H25" s="16">
        <f>SUM(H23:H24)</f>
        <v>50383</v>
      </c>
      <c r="L25" s="9" t="s">
        <v>48</v>
      </c>
      <c r="M25" s="2"/>
      <c r="N25" s="2">
        <v>28000</v>
      </c>
      <c r="O25" s="8"/>
    </row>
    <row r="26" spans="1:15" x14ac:dyDescent="0.25">
      <c r="B26" s="9"/>
      <c r="C26" s="2"/>
      <c r="D26" s="15"/>
      <c r="L26" s="9" t="s">
        <v>49</v>
      </c>
      <c r="M26" s="2"/>
      <c r="N26" s="2">
        <v>1500</v>
      </c>
      <c r="O26" s="8"/>
    </row>
    <row r="27" spans="1:15" x14ac:dyDescent="0.25">
      <c r="A27">
        <v>9</v>
      </c>
      <c r="B27" s="9" t="s">
        <v>19</v>
      </c>
      <c r="C27" s="2">
        <v>1000</v>
      </c>
      <c r="D27" s="15"/>
      <c r="L27" s="9" t="s">
        <v>50</v>
      </c>
      <c r="M27" s="2"/>
      <c r="N27" s="2">
        <v>50000</v>
      </c>
      <c r="O27" s="8"/>
    </row>
    <row r="28" spans="1:15" ht="15.75" thickBot="1" x14ac:dyDescent="0.3">
      <c r="B28" s="11" t="s">
        <v>20</v>
      </c>
      <c r="C28" s="12"/>
      <c r="D28" s="16">
        <v>1000</v>
      </c>
      <c r="L28" s="9" t="s">
        <v>51</v>
      </c>
      <c r="M28" s="2"/>
      <c r="N28" s="2">
        <v>1500</v>
      </c>
      <c r="O28" s="8"/>
    </row>
    <row r="29" spans="1:15" ht="15.75" thickBot="1" x14ac:dyDescent="0.3">
      <c r="L29" s="9" t="s">
        <v>52</v>
      </c>
      <c r="M29" s="2"/>
      <c r="N29" s="2">
        <v>2000</v>
      </c>
      <c r="O29" s="10">
        <f>SUM(N25:N29)</f>
        <v>83000</v>
      </c>
    </row>
    <row r="30" spans="1:15" x14ac:dyDescent="0.25">
      <c r="A30" s="13"/>
      <c r="B30" s="4" t="s">
        <v>62</v>
      </c>
      <c r="C30" s="22"/>
      <c r="D30" s="5"/>
      <c r="E30" s="14"/>
      <c r="F30" s="13"/>
      <c r="G30" s="6"/>
      <c r="H30" s="5"/>
      <c r="I30" s="5"/>
      <c r="J30" s="13"/>
      <c r="K30" s="6"/>
      <c r="L30" s="3"/>
      <c r="M30" s="2"/>
      <c r="N30" s="2"/>
      <c r="O30" s="8"/>
    </row>
    <row r="31" spans="1:15" x14ac:dyDescent="0.25">
      <c r="A31" s="9"/>
      <c r="B31" s="9" t="s">
        <v>83</v>
      </c>
      <c r="C31" s="15"/>
      <c r="D31" s="2" t="s">
        <v>0</v>
      </c>
      <c r="E31" s="3"/>
      <c r="F31" s="9" t="s">
        <v>86</v>
      </c>
      <c r="G31" s="8"/>
      <c r="H31" s="2" t="s">
        <v>84</v>
      </c>
      <c r="I31" s="2"/>
      <c r="J31" s="9" t="s">
        <v>85</v>
      </c>
      <c r="K31" s="8"/>
      <c r="L31" s="3" t="s">
        <v>53</v>
      </c>
      <c r="M31" s="2"/>
      <c r="N31" s="2"/>
      <c r="O31" s="8"/>
    </row>
    <row r="32" spans="1:15" x14ac:dyDescent="0.25">
      <c r="A32" s="9" t="s">
        <v>63</v>
      </c>
      <c r="B32" s="9" t="s">
        <v>81</v>
      </c>
      <c r="C32" s="15" t="s">
        <v>82</v>
      </c>
      <c r="D32" s="2" t="s">
        <v>3</v>
      </c>
      <c r="E32" s="3" t="s">
        <v>82</v>
      </c>
      <c r="F32" s="9" t="s">
        <v>81</v>
      </c>
      <c r="G32" s="8" t="s">
        <v>82</v>
      </c>
      <c r="H32" s="2" t="s">
        <v>3</v>
      </c>
      <c r="I32" s="2" t="s">
        <v>4</v>
      </c>
      <c r="J32" s="9" t="s">
        <v>3</v>
      </c>
      <c r="K32" s="8" t="s">
        <v>4</v>
      </c>
      <c r="L32" s="3" t="s">
        <v>54</v>
      </c>
      <c r="M32" s="2"/>
      <c r="N32" s="2">
        <v>60000</v>
      </c>
      <c r="O32" s="8"/>
    </row>
    <row r="33" spans="1:15" x14ac:dyDescent="0.25">
      <c r="A33" s="9" t="s">
        <v>17</v>
      </c>
      <c r="B33" s="17">
        <v>30000</v>
      </c>
      <c r="C33" s="15"/>
      <c r="D33" s="2">
        <v>2000</v>
      </c>
      <c r="E33" s="2"/>
      <c r="F33" s="17">
        <f>SUM(B33:D33)</f>
        <v>32000</v>
      </c>
      <c r="G33" s="15"/>
      <c r="H33" s="2"/>
      <c r="I33" s="2"/>
      <c r="J33" s="17">
        <f>F33</f>
        <v>32000</v>
      </c>
      <c r="K33" s="15"/>
      <c r="L33" s="3" t="s">
        <v>55</v>
      </c>
      <c r="M33" s="2">
        <v>24500</v>
      </c>
      <c r="N33" s="2"/>
      <c r="O33" s="8"/>
    </row>
    <row r="34" spans="1:15" x14ac:dyDescent="0.25">
      <c r="A34" s="9" t="s">
        <v>37</v>
      </c>
      <c r="B34" s="17">
        <v>40000</v>
      </c>
      <c r="C34" s="15"/>
      <c r="D34" s="2"/>
      <c r="E34" s="2"/>
      <c r="F34" s="17">
        <f>SUM(B34:E34)</f>
        <v>40000</v>
      </c>
      <c r="G34" s="15"/>
      <c r="H34" s="2"/>
      <c r="I34" s="2"/>
      <c r="J34" s="17">
        <f>F34</f>
        <v>40000</v>
      </c>
      <c r="K34" s="15"/>
      <c r="L34" s="3" t="s">
        <v>56</v>
      </c>
      <c r="M34" s="2">
        <f>I19</f>
        <v>25883</v>
      </c>
      <c r="N34" s="2">
        <f>SUM(M33:M34)</f>
        <v>50383</v>
      </c>
      <c r="O34" s="8"/>
    </row>
    <row r="35" spans="1:15" x14ac:dyDescent="0.25">
      <c r="A35" s="9" t="s">
        <v>64</v>
      </c>
      <c r="B35" s="17"/>
      <c r="C35" s="15">
        <v>3000</v>
      </c>
      <c r="D35" s="2"/>
      <c r="E35" s="2">
        <v>2500</v>
      </c>
      <c r="F35" s="17"/>
      <c r="G35" s="15">
        <f>SUM(C35:E35)</f>
        <v>5500</v>
      </c>
      <c r="H35" s="2"/>
      <c r="I35" s="2"/>
      <c r="J35" s="17"/>
      <c r="K35" s="15">
        <f>G35</f>
        <v>5500</v>
      </c>
      <c r="L35" s="3" t="s">
        <v>57</v>
      </c>
      <c r="M35" s="2"/>
      <c r="N35" s="2"/>
      <c r="O35" s="10">
        <f>SUM(N32:N34)</f>
        <v>110383</v>
      </c>
    </row>
    <row r="36" spans="1:15" x14ac:dyDescent="0.25">
      <c r="A36" s="9" t="s">
        <v>65</v>
      </c>
      <c r="B36" s="17">
        <v>1500</v>
      </c>
      <c r="C36" s="15"/>
      <c r="D36" s="2"/>
      <c r="E36" s="2">
        <v>700</v>
      </c>
      <c r="F36" s="17">
        <f>B36-E36</f>
        <v>800</v>
      </c>
      <c r="G36" s="15"/>
      <c r="H36" s="2"/>
      <c r="I36" s="2"/>
      <c r="J36" s="17">
        <f>F36</f>
        <v>800</v>
      </c>
      <c r="K36" s="15"/>
      <c r="L36" s="3"/>
      <c r="M36" s="2"/>
      <c r="N36" s="2"/>
      <c r="O36" s="8"/>
    </row>
    <row r="37" spans="1:15" ht="15.75" thickBot="1" x14ac:dyDescent="0.3">
      <c r="A37" s="9" t="s">
        <v>40</v>
      </c>
      <c r="B37" s="18">
        <v>60000</v>
      </c>
      <c r="C37" s="15"/>
      <c r="D37" s="2"/>
      <c r="E37" s="2"/>
      <c r="F37" s="17">
        <f>B37</f>
        <v>60000</v>
      </c>
      <c r="G37" s="15"/>
      <c r="H37" s="2"/>
      <c r="I37" s="2"/>
      <c r="J37" s="17">
        <f>F37</f>
        <v>60000</v>
      </c>
      <c r="K37" s="15"/>
      <c r="L37" s="26" t="s">
        <v>46</v>
      </c>
      <c r="M37" s="27"/>
      <c r="N37" s="27"/>
      <c r="O37" s="28">
        <f>SUM(O29:O35)</f>
        <v>193383</v>
      </c>
    </row>
    <row r="38" spans="1:15" x14ac:dyDescent="0.25">
      <c r="A38" s="9" t="s">
        <v>66</v>
      </c>
      <c r="B38" s="17">
        <v>20000</v>
      </c>
      <c r="C38" s="15"/>
      <c r="D38" s="2"/>
      <c r="E38" s="2"/>
      <c r="F38" s="17">
        <f>B38</f>
        <v>20000</v>
      </c>
      <c r="G38" s="15"/>
      <c r="H38" s="2"/>
      <c r="I38" s="2"/>
      <c r="J38" s="17">
        <f>F38</f>
        <v>20000</v>
      </c>
      <c r="K38" s="15"/>
    </row>
    <row r="39" spans="1:15" x14ac:dyDescent="0.25">
      <c r="A39" s="9" t="s">
        <v>67</v>
      </c>
      <c r="B39" s="17">
        <v>0</v>
      </c>
      <c r="C39" s="15"/>
      <c r="D39" s="2">
        <v>1333</v>
      </c>
      <c r="E39" s="2"/>
      <c r="F39" s="17">
        <f>D39</f>
        <v>1333</v>
      </c>
      <c r="G39" s="15"/>
      <c r="H39" s="2"/>
      <c r="I39" s="2"/>
      <c r="J39" s="17">
        <f>F39</f>
        <v>1333</v>
      </c>
      <c r="K39" s="15"/>
    </row>
    <row r="40" spans="1:15" x14ac:dyDescent="0.25">
      <c r="A40" s="9" t="s">
        <v>68</v>
      </c>
      <c r="B40" s="17">
        <v>2000</v>
      </c>
      <c r="C40" s="15"/>
      <c r="D40" s="2"/>
      <c r="E40" s="2">
        <v>1000</v>
      </c>
      <c r="F40" s="17">
        <f>B40</f>
        <v>2000</v>
      </c>
      <c r="G40" s="15">
        <f>E40</f>
        <v>1000</v>
      </c>
      <c r="H40" s="2"/>
      <c r="I40" s="2"/>
      <c r="J40" s="17">
        <f>F40</f>
        <v>2000</v>
      </c>
      <c r="K40" s="15">
        <f>G40</f>
        <v>1000</v>
      </c>
    </row>
    <row r="41" spans="1:15" x14ac:dyDescent="0.25">
      <c r="A41" s="9" t="s">
        <v>69</v>
      </c>
      <c r="B41" s="17">
        <v>0</v>
      </c>
      <c r="C41" s="15"/>
      <c r="D41" s="2">
        <v>3750</v>
      </c>
      <c r="E41" s="2"/>
      <c r="F41" s="17">
        <f>D41</f>
        <v>3750</v>
      </c>
      <c r="G41" s="15"/>
      <c r="H41" s="2"/>
      <c r="I41" s="2"/>
      <c r="J41" s="17">
        <f>F41</f>
        <v>3750</v>
      </c>
      <c r="K41" s="15"/>
    </row>
    <row r="42" spans="1:15" x14ac:dyDescent="0.25">
      <c r="A42" s="9" t="s">
        <v>44</v>
      </c>
      <c r="B42" s="17">
        <v>80000</v>
      </c>
      <c r="C42" s="15"/>
      <c r="D42" s="2"/>
      <c r="E42" s="2"/>
      <c r="F42" s="17">
        <f>B42</f>
        <v>80000</v>
      </c>
      <c r="G42" s="15"/>
      <c r="H42" s="2"/>
      <c r="I42" s="2"/>
      <c r="J42" s="17">
        <f>F42</f>
        <v>80000</v>
      </c>
      <c r="K42" s="15"/>
    </row>
    <row r="43" spans="1:15" x14ac:dyDescent="0.25">
      <c r="A43" s="9" t="s">
        <v>70</v>
      </c>
      <c r="B43" s="17"/>
      <c r="C43" s="15">
        <v>30000</v>
      </c>
      <c r="D43" s="2"/>
      <c r="E43" s="2">
        <v>10000</v>
      </c>
      <c r="F43" s="17"/>
      <c r="G43" s="15">
        <f>C43+E43</f>
        <v>40000</v>
      </c>
      <c r="H43" s="2"/>
      <c r="I43" s="2"/>
      <c r="J43" s="17"/>
      <c r="K43" s="15">
        <f>G43</f>
        <v>40000</v>
      </c>
    </row>
    <row r="44" spans="1:15" x14ac:dyDescent="0.25">
      <c r="A44" s="9" t="s">
        <v>71</v>
      </c>
      <c r="B44" s="17"/>
      <c r="C44" s="15">
        <v>28000</v>
      </c>
      <c r="D44" s="2"/>
      <c r="E44" s="2"/>
      <c r="F44" s="17"/>
      <c r="G44" s="15">
        <f>C44</f>
        <v>28000</v>
      </c>
      <c r="H44" s="2"/>
      <c r="I44" s="2"/>
      <c r="J44" s="17"/>
      <c r="K44" s="15">
        <f>G44</f>
        <v>28000</v>
      </c>
    </row>
    <row r="45" spans="1:15" x14ac:dyDescent="0.25">
      <c r="A45" s="9" t="s">
        <v>8</v>
      </c>
      <c r="B45" s="17"/>
      <c r="C45" s="15">
        <v>0</v>
      </c>
      <c r="D45" s="2"/>
      <c r="E45" s="2">
        <v>1500</v>
      </c>
      <c r="F45" s="17"/>
      <c r="G45" s="15">
        <f>E45</f>
        <v>1500</v>
      </c>
      <c r="H45" s="2"/>
      <c r="I45" s="2"/>
      <c r="J45" s="17"/>
      <c r="K45" s="15">
        <f t="shared" ref="K45:K50" si="0">G45</f>
        <v>1500</v>
      </c>
    </row>
    <row r="46" spans="1:15" x14ac:dyDescent="0.25">
      <c r="A46" s="9" t="s">
        <v>72</v>
      </c>
      <c r="B46" s="17"/>
      <c r="C46" s="15">
        <v>50000</v>
      </c>
      <c r="D46" s="2"/>
      <c r="E46" s="2"/>
      <c r="F46" s="17"/>
      <c r="G46" s="15">
        <f>C46</f>
        <v>50000</v>
      </c>
      <c r="H46" s="2"/>
      <c r="I46" s="2"/>
      <c r="J46" s="17"/>
      <c r="K46" s="15">
        <f t="shared" si="0"/>
        <v>50000</v>
      </c>
    </row>
    <row r="47" spans="1:15" x14ac:dyDescent="0.25">
      <c r="A47" s="9" t="s">
        <v>73</v>
      </c>
      <c r="B47" s="17"/>
      <c r="C47" s="15">
        <v>0</v>
      </c>
      <c r="D47" s="2"/>
      <c r="E47" s="2">
        <v>1500</v>
      </c>
      <c r="F47" s="17"/>
      <c r="G47" s="15">
        <f>E47</f>
        <v>1500</v>
      </c>
      <c r="H47" s="2"/>
      <c r="I47" s="2"/>
      <c r="J47" s="17"/>
      <c r="K47" s="15">
        <f t="shared" si="0"/>
        <v>1500</v>
      </c>
    </row>
    <row r="48" spans="1:15" x14ac:dyDescent="0.25">
      <c r="A48" s="9" t="s">
        <v>18</v>
      </c>
      <c r="B48" s="17"/>
      <c r="C48" s="15">
        <v>0</v>
      </c>
      <c r="D48" s="2"/>
      <c r="E48" s="2">
        <v>2000</v>
      </c>
      <c r="F48" s="17"/>
      <c r="G48" s="15">
        <f>E48</f>
        <v>2000</v>
      </c>
      <c r="H48" s="2"/>
      <c r="I48" s="2"/>
      <c r="J48" s="17"/>
      <c r="K48" s="15">
        <f t="shared" si="0"/>
        <v>2000</v>
      </c>
    </row>
    <row r="49" spans="1:11" x14ac:dyDescent="0.25">
      <c r="A49" s="9" t="s">
        <v>54</v>
      </c>
      <c r="B49" s="17"/>
      <c r="C49" s="15">
        <v>60000</v>
      </c>
      <c r="D49" s="2"/>
      <c r="E49" s="2"/>
      <c r="F49" s="17"/>
      <c r="G49" s="15">
        <f>C49</f>
        <v>60000</v>
      </c>
      <c r="H49" s="2"/>
      <c r="I49" s="2"/>
      <c r="J49" s="17"/>
      <c r="K49" s="15">
        <f>G49</f>
        <v>60000</v>
      </c>
    </row>
    <row r="50" spans="1:11" x14ac:dyDescent="0.25">
      <c r="A50" s="9" t="s">
        <v>74</v>
      </c>
      <c r="B50" s="17"/>
      <c r="C50" s="15">
        <v>24500</v>
      </c>
      <c r="D50" s="2"/>
      <c r="E50" s="2"/>
      <c r="F50" s="17"/>
      <c r="G50" s="15">
        <f>C50</f>
        <v>24500</v>
      </c>
      <c r="H50" s="2"/>
      <c r="I50" s="2"/>
      <c r="J50" s="17"/>
      <c r="K50" s="15">
        <f t="shared" si="0"/>
        <v>24500</v>
      </c>
    </row>
    <row r="51" spans="1:11" x14ac:dyDescent="0.25">
      <c r="A51" s="9" t="s">
        <v>75</v>
      </c>
      <c r="B51" s="17"/>
      <c r="C51" s="15">
        <v>148000</v>
      </c>
      <c r="D51" s="2"/>
      <c r="E51" s="2"/>
      <c r="F51" s="17"/>
      <c r="G51" s="15">
        <f>C51</f>
        <v>148000</v>
      </c>
      <c r="H51" s="2"/>
      <c r="I51" s="2">
        <f>G51</f>
        <v>148000</v>
      </c>
      <c r="J51" s="17"/>
      <c r="K51" s="15"/>
    </row>
    <row r="52" spans="1:11" x14ac:dyDescent="0.25">
      <c r="A52" s="9" t="s">
        <v>76</v>
      </c>
      <c r="B52" s="17"/>
      <c r="C52" s="15">
        <v>0</v>
      </c>
      <c r="D52" s="2"/>
      <c r="E52" s="2">
        <v>1333</v>
      </c>
      <c r="F52" s="17"/>
      <c r="G52" s="15">
        <f>E52</f>
        <v>1333</v>
      </c>
      <c r="H52" s="2"/>
      <c r="I52" s="2">
        <f>G52</f>
        <v>1333</v>
      </c>
      <c r="J52" s="17"/>
      <c r="K52" s="15"/>
    </row>
    <row r="53" spans="1:11" x14ac:dyDescent="0.25">
      <c r="A53" s="9" t="s">
        <v>77</v>
      </c>
      <c r="B53" s="17">
        <v>70000</v>
      </c>
      <c r="C53" s="15"/>
      <c r="D53" s="2"/>
      <c r="E53" s="2"/>
      <c r="F53" s="17">
        <f>B53</f>
        <v>70000</v>
      </c>
      <c r="G53" s="15"/>
      <c r="H53" s="2">
        <f>F53</f>
        <v>70000</v>
      </c>
      <c r="I53" s="2"/>
      <c r="J53" s="17"/>
      <c r="K53" s="15"/>
    </row>
    <row r="54" spans="1:11" x14ac:dyDescent="0.25">
      <c r="A54" s="9" t="s">
        <v>7</v>
      </c>
      <c r="B54" s="17">
        <v>18900</v>
      </c>
      <c r="C54" s="15"/>
      <c r="D54" s="2">
        <v>1500</v>
      </c>
      <c r="E54" s="2"/>
      <c r="F54" s="17">
        <f>B54+D54</f>
        <v>20400</v>
      </c>
      <c r="G54" s="15"/>
      <c r="H54" s="2">
        <f>F54</f>
        <v>20400</v>
      </c>
      <c r="I54" s="2"/>
      <c r="J54" s="17"/>
      <c r="K54" s="15"/>
    </row>
    <row r="55" spans="1:11" x14ac:dyDescent="0.25">
      <c r="A55" s="9" t="s">
        <v>19</v>
      </c>
      <c r="B55" s="17">
        <v>11000</v>
      </c>
      <c r="C55" s="15"/>
      <c r="D55" s="2">
        <v>1000</v>
      </c>
      <c r="E55" s="2"/>
      <c r="F55" s="17">
        <f>B55+D55</f>
        <v>12000</v>
      </c>
      <c r="G55" s="15"/>
      <c r="H55" s="2">
        <f t="shared" ref="H55:H58" si="1">F55</f>
        <v>12000</v>
      </c>
      <c r="I55" s="2"/>
      <c r="J55" s="17"/>
      <c r="K55" s="15"/>
    </row>
    <row r="56" spans="1:11" x14ac:dyDescent="0.25">
      <c r="A56" s="9" t="s">
        <v>78</v>
      </c>
      <c r="B56" s="17">
        <v>0</v>
      </c>
      <c r="C56" s="15"/>
      <c r="D56" s="2">
        <v>10000</v>
      </c>
      <c r="E56" s="2"/>
      <c r="F56" s="17">
        <f>D56</f>
        <v>10000</v>
      </c>
      <c r="G56" s="15"/>
      <c r="H56" s="2">
        <f t="shared" si="1"/>
        <v>10000</v>
      </c>
      <c r="I56" s="2"/>
      <c r="J56" s="17"/>
      <c r="K56" s="15"/>
    </row>
    <row r="57" spans="1:11" x14ac:dyDescent="0.25">
      <c r="A57" s="9" t="s">
        <v>79</v>
      </c>
      <c r="B57" s="17">
        <v>0</v>
      </c>
      <c r="C57" s="15"/>
      <c r="D57" s="2">
        <v>1500</v>
      </c>
      <c r="E57" s="2"/>
      <c r="F57" s="17">
        <f>D57</f>
        <v>1500</v>
      </c>
      <c r="G57" s="15"/>
      <c r="H57" s="2">
        <f t="shared" si="1"/>
        <v>1500</v>
      </c>
      <c r="I57" s="2"/>
      <c r="J57" s="17"/>
      <c r="K57" s="15"/>
    </row>
    <row r="58" spans="1:11" x14ac:dyDescent="0.25">
      <c r="A58" s="9" t="s">
        <v>15</v>
      </c>
      <c r="B58" s="17">
        <v>1100</v>
      </c>
      <c r="C58" s="15"/>
      <c r="D58" s="2">
        <v>700</v>
      </c>
      <c r="E58" s="2"/>
      <c r="F58" s="17">
        <f>B58+D58</f>
        <v>1800</v>
      </c>
      <c r="G58" s="15"/>
      <c r="H58" s="2">
        <f t="shared" si="1"/>
        <v>1800</v>
      </c>
      <c r="I58" s="2"/>
      <c r="J58" s="17"/>
      <c r="K58" s="15"/>
    </row>
    <row r="59" spans="1:11" x14ac:dyDescent="0.25">
      <c r="A59" s="9" t="s">
        <v>14</v>
      </c>
      <c r="B59" s="17">
        <v>6000</v>
      </c>
      <c r="C59" s="15"/>
      <c r="D59" s="2"/>
      <c r="E59" s="2">
        <v>3750</v>
      </c>
      <c r="F59" s="17">
        <f>B59</f>
        <v>6000</v>
      </c>
      <c r="G59" s="15">
        <f>E59</f>
        <v>3750</v>
      </c>
      <c r="H59" s="2">
        <f>F59-G59</f>
        <v>2250</v>
      </c>
      <c r="I59" s="2"/>
      <c r="J59" s="17"/>
      <c r="K59" s="15"/>
    </row>
    <row r="60" spans="1:11" x14ac:dyDescent="0.25">
      <c r="A60" s="9" t="s">
        <v>27</v>
      </c>
      <c r="B60" s="17">
        <v>3000</v>
      </c>
      <c r="C60" s="15"/>
      <c r="D60" s="2">
        <v>2500</v>
      </c>
      <c r="E60" s="2"/>
      <c r="F60" s="17">
        <f>B60+D60</f>
        <v>5500</v>
      </c>
      <c r="G60" s="15"/>
      <c r="H60" s="2">
        <f>F60</f>
        <v>5500</v>
      </c>
      <c r="I60" s="2">
        <f>-SUM(H53:H60)</f>
        <v>-123450</v>
      </c>
      <c r="J60" s="17"/>
      <c r="K60" s="15"/>
    </row>
    <row r="61" spans="1:11" x14ac:dyDescent="0.25">
      <c r="A61" s="9" t="s">
        <v>80</v>
      </c>
      <c r="B61" s="17"/>
      <c r="C61" s="15"/>
      <c r="D61" s="2"/>
      <c r="E61" s="2"/>
      <c r="F61" s="17"/>
      <c r="G61" s="15"/>
      <c r="H61" s="2"/>
      <c r="I61" s="2">
        <f>SUM(I51:I60)</f>
        <v>25883</v>
      </c>
      <c r="J61" s="17"/>
      <c r="K61" s="15">
        <f>I61</f>
        <v>25883</v>
      </c>
    </row>
    <row r="62" spans="1:11" ht="15.75" thickBot="1" x14ac:dyDescent="0.3">
      <c r="A62" s="29" t="s">
        <v>87</v>
      </c>
      <c r="B62" s="31">
        <f>SUM(B33:B60)</f>
        <v>343500</v>
      </c>
      <c r="C62" s="30">
        <f>SUM(C33:C61)</f>
        <v>343500</v>
      </c>
      <c r="D62" s="27">
        <f>SUM(D33:D61)</f>
        <v>24283</v>
      </c>
      <c r="E62" s="27">
        <f>SUM(E33:E61)</f>
        <v>24283</v>
      </c>
      <c r="F62" s="32">
        <f>SUM(F33:F61)</f>
        <v>367083</v>
      </c>
      <c r="G62" s="30">
        <f>SUM(G33:G60)</f>
        <v>367083</v>
      </c>
      <c r="H62" s="27"/>
      <c r="I62" s="27">
        <f ca="1">SUM(I51:I610)</f>
        <v>0</v>
      </c>
      <c r="J62" s="32">
        <f>SUM(J33:J61)</f>
        <v>239883</v>
      </c>
      <c r="K62" s="30">
        <f>SUM(K33:K61)</f>
        <v>239883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2021-09-20T21:03:13Z</dcterms:created>
  <dcterms:modified xsi:type="dcterms:W3CDTF">2021-09-20T21:14:29Z</dcterms:modified>
</cp:coreProperties>
</file>